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Sheet'!$A$1:$G$64</definedName>
    <definedName name="_xlnm.Print_Area" localSheetId="3">'Cashflow'!$B$1:$E$70</definedName>
    <definedName name="_xlnm.Print_Area" localSheetId="1">'P &amp; L'!$A$1:$G$55</definedName>
    <definedName name="_xlnm.Print_Area" localSheetId="2">'Stm of changes of equity'!$B$1:$I$35</definedName>
  </definedNames>
  <calcPr fullCalcOnLoad="1"/>
</workbook>
</file>

<file path=xl/sharedStrings.xml><?xml version="1.0" encoding="utf-8"?>
<sst xmlns="http://schemas.openxmlformats.org/spreadsheetml/2006/main" count="202" uniqueCount="163">
  <si>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</si>
  <si>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</si>
  <si>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</si>
  <si>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</si>
  <si>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</si>
  <si>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</si>
  <si>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</si>
  <si>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</si>
  <si>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</si>
  <si>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</si>
  <si>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</si>
  <si>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</si>
  <si>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</si>
  <si>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</si>
  <si>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</si>
  <si>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</si>
  <si>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</si>
  <si>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</si>
  <si>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</si>
  <si>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</si>
  <si>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</si>
  <si>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</si>
  <si>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</si>
  <si>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</si>
  <si>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</si>
  <si>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</si>
  <si>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</si>
  <si>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</si>
  <si>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</si>
  <si>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</si>
  <si>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</si>
  <si>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</si>
  <si>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</si>
  <si>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</si>
  <si>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</si>
  <si>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</si>
  <si>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</si>
  <si>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</si>
  <si>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</si>
  <si>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</si>
  <si>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</si>
  <si>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</si>
  <si>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</si>
  <si>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</si>
  <si>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</si>
  <si>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</si>
  <si>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</si>
  <si>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</si>
  <si>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</si>
  <si>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</si>
  <si>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</si>
  <si>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</si>
  <si>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</si>
  <si>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</si>
  <si>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</si>
  <si>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</si>
  <si>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</si>
  <si>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</si>
  <si>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</si>
  <si>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</si>
  <si>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</si>
  <si>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</si>
  <si>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(Increase)/decrease in inventories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</si>
  <si>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</si>
  <si>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</si>
  <si>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</si>
  <si>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</si>
  <si>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</si>
  <si>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</si>
  <si>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</si>
  <si>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</si>
  <si>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</si>
  <si>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</si>
  <si>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</si>
  <si>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</si>
  <si>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</si>
  <si>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</si>
  <si>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</si>
  <si>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</si>
  <si>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</si>
  <si>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</si>
  <si>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</si>
  <si>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</si>
  <si>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Balance as at 1 January 2009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</si>
  <si>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</si>
  <si>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</si>
  <si>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</si>
  <si>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</si>
  <si>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</si>
  <si>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</si>
  <si>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</si>
  <si>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31/12/2009</t>
  </si>
  <si>
    <t>Repayment of term loan and hire purchase creditors</t>
  </si>
  <si>
    <t>Profit attributable to :-</t>
  </si>
  <si>
    <t>Non-controlling Interest</t>
  </si>
  <si>
    <t>Balance as at 1 January 2010</t>
  </si>
  <si>
    <t>Non</t>
  </si>
  <si>
    <t>Controlling</t>
  </si>
  <si>
    <t xml:space="preserve">   Annual Financial Report for the year ended 31 December 2009 )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</si>
  <si>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</si>
  <si>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</si>
  <si>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</si>
  <si>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</si>
  <si>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</si>
  <si>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( The Condensed Consolidated Statement of Comprehensive Income should be read in conjunction with the Annual Financial Report</t>
  </si>
  <si>
    <t xml:space="preserve">  for the year ended 31st December 2009 )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</si>
  <si>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</si>
  <si>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</si>
  <si>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</si>
  <si>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</si>
  <si>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</si>
  <si>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</si>
  <si>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</si>
  <si>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</si>
  <si>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  Financial Report for the year ended 31st December 2009 )</t>
  </si>
  <si>
    <t xml:space="preserve">( The Condensed Consolidated Statement of Cash Flow should be read in conjunction with the Annual Financial  </t>
  </si>
  <si>
    <t xml:space="preserve">  Report for the year ended 31 December 2009 )</t>
  </si>
  <si>
    <t>Other operating income/(expenses)</t>
  </si>
  <si>
    <t>Payables</t>
  </si>
  <si>
    <t>Decreased/(Increased)  in short term investment</t>
  </si>
  <si>
    <t>Restated</t>
  </si>
  <si>
    <t>Derivatives financial instruments at fair value</t>
  </si>
  <si>
    <t>Effect of applying FRS 139</t>
  </si>
  <si>
    <t xml:space="preserve">  at fair value</t>
  </si>
  <si>
    <t>Fair value gain on financial instruments measured at fair value</t>
  </si>
  <si>
    <t>Dividend payable</t>
  </si>
  <si>
    <t>Dividend payables</t>
  </si>
  <si>
    <t>Bad debts written off</t>
  </si>
  <si>
    <t>Fixed assets written off</t>
  </si>
  <si>
    <t>Tax refunded from IRD</t>
  </si>
  <si>
    <t xml:space="preserve">Revaluation </t>
  </si>
  <si>
    <t>Profit before Taxation</t>
  </si>
  <si>
    <t>Net gain on financial assets and financial liabilities</t>
  </si>
  <si>
    <t>Profit from operations</t>
  </si>
  <si>
    <t>Profit before taxation</t>
  </si>
  <si>
    <t>UNAUDITED RESULTS OF THE GROUP FOR 4TH QUARTER ENDED 31 DECEMBER 2010</t>
  </si>
  <si>
    <t>CONDENSED CONSOLIDATED STATEMENTS OF COMPREHENSIVE INCOME FOR THE QUARTER ENDED 31 DECEMBER 2010</t>
  </si>
  <si>
    <t>31.12.2010</t>
  </si>
  <si>
    <t>31.12.2009</t>
  </si>
  <si>
    <t>CONDENSED CONSOLIDATED STATEMENT OF FINANCIAL POSITION AS AT 31 DECEMBER 2010</t>
  </si>
  <si>
    <t>31/12/2010</t>
  </si>
  <si>
    <t>FOR THE QUARTER ENDED 31 DECEMBER 2010</t>
  </si>
  <si>
    <t>Balance as at 31 December 2010</t>
  </si>
  <si>
    <t>Balance as at 31 December 2009</t>
  </si>
  <si>
    <t>----------Attributable to owners of the Parent ------------------------</t>
  </si>
  <si>
    <t>CONDENSED CONSOLIDATED STATEMENT OF CASH FLOW FOR PERIOD ENDED 31 December 2010</t>
  </si>
  <si>
    <t>-------------------12 months ended----------------</t>
  </si>
  <si>
    <t>Ended 31.12.2010</t>
  </si>
  <si>
    <t>Ended 31.12.2009</t>
  </si>
  <si>
    <t>Inventories written off</t>
  </si>
  <si>
    <t>Allowance for doubtful debts no longer required</t>
  </si>
  <si>
    <t>Impairment loss on goodwill on consolidation</t>
  </si>
  <si>
    <t>Drawdown of term loan</t>
  </si>
  <si>
    <t>Placement of fixed deposit</t>
  </si>
  <si>
    <t>Proceeds from issuance of shares by a subsidiary company to non controlling interest</t>
  </si>
  <si>
    <t>Gain on disposal of property, plant and equipment</t>
  </si>
  <si>
    <t>Unrealised foreign exchange loss</t>
  </si>
  <si>
    <t>Increase in receivables</t>
  </si>
  <si>
    <t>Increase in payables</t>
  </si>
  <si>
    <t>Cash generated from operations</t>
  </si>
  <si>
    <t>Net cash from operating activities</t>
  </si>
  <si>
    <t>Bankers' acceptances</t>
  </si>
  <si>
    <t>Net cash used in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</si>
</sst>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38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0" y="632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workbookViewId="0" topLeftCell="A1">
      <selection activeCell="D52" sqref="D52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139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140</v>
      </c>
      <c r="F9" s="22" t="s">
        <v>91</v>
      </c>
    </row>
    <row r="10" spans="4:6" ht="12.75">
      <c r="D10" s="22"/>
      <c r="F10" s="22" t="s">
        <v>120</v>
      </c>
    </row>
    <row r="11" spans="4:6" ht="12.75">
      <c r="D11" s="6" t="s">
        <v>5</v>
      </c>
      <c r="F11" s="6" t="s">
        <v>5</v>
      </c>
    </row>
    <row r="12" spans="2:6" ht="12.75">
      <c r="B12" s="1" t="s">
        <v>68</v>
      </c>
      <c r="C12" s="7" t="s">
        <v>61</v>
      </c>
      <c r="D12" s="7" t="s">
        <v>9</v>
      </c>
      <c r="E12" s="7"/>
      <c r="F12" s="7" t="s">
        <v>10</v>
      </c>
    </row>
    <row r="13" spans="3:6" ht="12.75">
      <c r="C13" s="7"/>
      <c r="D13" s="7"/>
      <c r="E13" s="7"/>
      <c r="F13" s="7"/>
    </row>
    <row r="14" spans="2:6" ht="12.75">
      <c r="B14" s="3" t="s">
        <v>69</v>
      </c>
      <c r="C14" s="7"/>
      <c r="D14" s="7"/>
      <c r="E14" s="7"/>
      <c r="F14" s="7"/>
    </row>
    <row r="15" spans="2:6" ht="12.75">
      <c r="B15" s="1" t="s">
        <v>11</v>
      </c>
      <c r="C15" s="7">
        <v>10</v>
      </c>
      <c r="D15" s="9">
        <v>56986</v>
      </c>
      <c r="E15" s="8"/>
      <c r="F15" s="9">
        <v>45840</v>
      </c>
    </row>
    <row r="16" spans="2:6" ht="12.75">
      <c r="B16" s="1" t="s">
        <v>12</v>
      </c>
      <c r="D16" s="10"/>
      <c r="E16" s="8"/>
      <c r="F16" s="10"/>
    </row>
    <row r="17" spans="2:6" ht="12.75">
      <c r="B17" s="1" t="s">
        <v>86</v>
      </c>
      <c r="D17" s="10"/>
      <c r="E17" s="8"/>
      <c r="F17" s="10">
        <v>0</v>
      </c>
    </row>
    <row r="18" spans="2:6" ht="12.75">
      <c r="B18" s="1" t="s">
        <v>13</v>
      </c>
      <c r="D18" s="10"/>
      <c r="E18" s="8"/>
      <c r="F18" s="10"/>
    </row>
    <row r="19" spans="2:6" ht="12.75">
      <c r="B19" s="1" t="s">
        <v>14</v>
      </c>
      <c r="D19" s="10"/>
      <c r="E19" s="8"/>
      <c r="F19" s="10">
        <v>0</v>
      </c>
    </row>
    <row r="20" spans="2:6" ht="12.75">
      <c r="B20" s="1" t="s">
        <v>15</v>
      </c>
      <c r="D20" s="10"/>
      <c r="E20" s="8"/>
      <c r="F20" s="10"/>
    </row>
    <row r="21" spans="2:6" ht="12.75">
      <c r="B21" s="1" t="s">
        <v>16</v>
      </c>
      <c r="D21" s="10"/>
      <c r="E21" s="8"/>
      <c r="F21" s="10"/>
    </row>
    <row r="22" spans="4:6" ht="12.75">
      <c r="D22" s="11">
        <f>SUM(D15:D21)</f>
        <v>56986</v>
      </c>
      <c r="E22" s="8"/>
      <c r="F22" s="11">
        <f>SUM(F15:F21)</f>
        <v>45840</v>
      </c>
    </row>
    <row r="23" spans="2:6" ht="12.75">
      <c r="B23" s="3" t="s">
        <v>70</v>
      </c>
      <c r="D23" s="8"/>
      <c r="E23" s="8"/>
      <c r="F23" s="8"/>
    </row>
    <row r="24" spans="2:6" ht="12.75">
      <c r="B24" s="1" t="s">
        <v>71</v>
      </c>
      <c r="D24" s="9">
        <v>43809</v>
      </c>
      <c r="E24" s="8"/>
      <c r="F24" s="9">
        <v>31420</v>
      </c>
    </row>
    <row r="25" spans="2:6" ht="12.75">
      <c r="B25" s="1" t="s">
        <v>72</v>
      </c>
      <c r="D25" s="10">
        <v>21565</v>
      </c>
      <c r="E25" s="8"/>
      <c r="F25" s="10">
        <v>15337</v>
      </c>
    </row>
    <row r="26" spans="2:6" ht="12.75">
      <c r="B26" s="1" t="s">
        <v>73</v>
      </c>
      <c r="D26" s="10">
        <v>11652</v>
      </c>
      <c r="E26" s="8"/>
      <c r="F26" s="10">
        <v>13584</v>
      </c>
    </row>
    <row r="27" spans="2:6" ht="12.75">
      <c r="B27" s="1" t="s">
        <v>74</v>
      </c>
      <c r="D27" s="10">
        <v>287</v>
      </c>
      <c r="E27" s="8"/>
      <c r="F27" s="10">
        <v>37</v>
      </c>
    </row>
    <row r="28" spans="2:6" ht="12.75">
      <c r="B28" s="1" t="s">
        <v>88</v>
      </c>
      <c r="D28" s="10">
        <v>0</v>
      </c>
      <c r="E28" s="8"/>
      <c r="F28" s="10">
        <v>147</v>
      </c>
    </row>
    <row r="29" spans="2:6" ht="12.75">
      <c r="B29" s="1" t="s">
        <v>121</v>
      </c>
      <c r="C29" s="7">
        <v>25</v>
      </c>
      <c r="D29" s="10">
        <v>326</v>
      </c>
      <c r="E29" s="8"/>
      <c r="F29" s="10">
        <v>0</v>
      </c>
    </row>
    <row r="30" spans="2:6" ht="12.75">
      <c r="B30" s="1" t="s">
        <v>87</v>
      </c>
      <c r="C30" s="7"/>
      <c r="D30" s="10">
        <v>5749</v>
      </c>
      <c r="E30" s="8"/>
      <c r="F30" s="10">
        <v>9697</v>
      </c>
    </row>
    <row r="31" spans="2:6" ht="12.75">
      <c r="B31" s="1" t="s">
        <v>75</v>
      </c>
      <c r="C31" s="7"/>
      <c r="D31" s="10">
        <v>16426</v>
      </c>
      <c r="E31" s="8"/>
      <c r="F31" s="10">
        <v>22156</v>
      </c>
    </row>
    <row r="32" spans="3:6" ht="12.75">
      <c r="C32" s="7"/>
      <c r="D32" s="11">
        <f>SUM(D24:D31)</f>
        <v>99814</v>
      </c>
      <c r="E32" s="8"/>
      <c r="F32" s="11">
        <f>SUM(F24:F31)</f>
        <v>92378</v>
      </c>
    </row>
    <row r="33" spans="2:6" ht="12.75">
      <c r="B33" s="3" t="s">
        <v>76</v>
      </c>
      <c r="C33" s="7"/>
      <c r="D33" s="11">
        <f>+D22+D32</f>
        <v>156800</v>
      </c>
      <c r="E33" s="8"/>
      <c r="F33" s="11">
        <f>+F22+F32</f>
        <v>138218</v>
      </c>
    </row>
    <row r="34" spans="3:6" ht="12.75">
      <c r="C34" s="7"/>
      <c r="D34" s="30"/>
      <c r="E34" s="8"/>
      <c r="F34" s="30"/>
    </row>
    <row r="35" spans="2:6" ht="12.75">
      <c r="B35" s="3" t="s">
        <v>108</v>
      </c>
      <c r="C35" s="7"/>
      <c r="D35" s="21"/>
      <c r="E35" s="8"/>
      <c r="F35" s="21"/>
    </row>
    <row r="36" spans="2:6" ht="12.75">
      <c r="B36" s="3" t="s">
        <v>109</v>
      </c>
      <c r="C36" s="7"/>
      <c r="D36" s="21"/>
      <c r="E36" s="8"/>
      <c r="F36" s="21"/>
    </row>
    <row r="37" spans="2:6" ht="12.75">
      <c r="B37" s="1" t="s">
        <v>18</v>
      </c>
      <c r="C37" s="7"/>
      <c r="D37" s="8">
        <v>60000</v>
      </c>
      <c r="E37" s="8"/>
      <c r="F37" s="8">
        <v>60000</v>
      </c>
    </row>
    <row r="38" spans="2:6" ht="12.75">
      <c r="B38" s="1" t="s">
        <v>77</v>
      </c>
      <c r="C38" s="7"/>
      <c r="D38" s="13">
        <f>+'Stm of changes of equity'!D20+'Stm of changes of equity'!E20+'Stm of changes of equity'!F20</f>
        <v>52982</v>
      </c>
      <c r="E38" s="8"/>
      <c r="F38" s="13">
        <f>+'Stm of changes of equity'!D14+'Stm of changes of equity'!E14+'Stm of changes of equity'!F14</f>
        <v>42315</v>
      </c>
    </row>
    <row r="39" spans="3:6" ht="12.75">
      <c r="C39" s="7"/>
      <c r="D39" s="21">
        <f>SUM(D37:D38)</f>
        <v>112982</v>
      </c>
      <c r="E39" s="8"/>
      <c r="F39" s="21">
        <f>SUM(F37:F38)</f>
        <v>102315</v>
      </c>
    </row>
    <row r="40" spans="2:6" ht="12.75">
      <c r="B40" s="1" t="s">
        <v>110</v>
      </c>
      <c r="C40" s="7"/>
      <c r="D40" s="21">
        <v>187</v>
      </c>
      <c r="E40" s="8"/>
      <c r="F40" s="21">
        <v>187</v>
      </c>
    </row>
    <row r="41" spans="3:6" ht="12.75">
      <c r="C41" s="7"/>
      <c r="D41" s="21"/>
      <c r="E41" s="8"/>
      <c r="F41" s="21"/>
    </row>
    <row r="42" spans="2:6" ht="12.75">
      <c r="B42" s="3" t="s">
        <v>111</v>
      </c>
      <c r="C42" s="7"/>
      <c r="D42" s="27">
        <f>SUM(D39:D41)</f>
        <v>113169</v>
      </c>
      <c r="E42" s="8"/>
      <c r="F42" s="27">
        <f>SUM(F39:F41)</f>
        <v>102502</v>
      </c>
    </row>
    <row r="43" spans="3:6" ht="12.75">
      <c r="C43" s="7"/>
      <c r="D43" s="21"/>
      <c r="E43" s="8"/>
      <c r="F43" s="21"/>
    </row>
    <row r="44" spans="2:6" ht="12.75">
      <c r="B44" s="3" t="s">
        <v>78</v>
      </c>
      <c r="C44" s="7"/>
      <c r="D44" s="21"/>
      <c r="E44" s="8"/>
      <c r="F44" s="21"/>
    </row>
    <row r="45" spans="2:6" ht="12.75">
      <c r="B45" s="1" t="s">
        <v>79</v>
      </c>
      <c r="C45" s="7">
        <v>24</v>
      </c>
      <c r="D45" s="21">
        <v>3188</v>
      </c>
      <c r="E45" s="8"/>
      <c r="F45" s="21">
        <v>6585</v>
      </c>
    </row>
    <row r="46" spans="2:6" ht="12.75">
      <c r="B46" s="1" t="s">
        <v>80</v>
      </c>
      <c r="C46" s="7"/>
      <c r="D46" s="21">
        <v>3046</v>
      </c>
      <c r="E46" s="8"/>
      <c r="F46" s="21">
        <v>2250</v>
      </c>
    </row>
    <row r="47" spans="3:6" ht="12.75">
      <c r="C47" s="7"/>
      <c r="D47" s="21"/>
      <c r="E47" s="8"/>
      <c r="F47" s="21"/>
    </row>
    <row r="48" spans="3:6" ht="12.75">
      <c r="C48" s="7"/>
      <c r="D48" s="27">
        <f>SUM(D45:D46)</f>
        <v>6234</v>
      </c>
      <c r="E48" s="8"/>
      <c r="F48" s="27">
        <f>SUM(F45:F47)</f>
        <v>8835</v>
      </c>
    </row>
    <row r="49" spans="3:6" ht="12.75">
      <c r="C49" s="7"/>
      <c r="D49" s="21"/>
      <c r="E49" s="8"/>
      <c r="F49" s="21"/>
    </row>
    <row r="50" spans="2:6" ht="12.75">
      <c r="B50" s="3" t="s">
        <v>17</v>
      </c>
      <c r="C50" s="7"/>
      <c r="D50" s="21"/>
      <c r="E50" s="8"/>
      <c r="F50" s="21"/>
    </row>
    <row r="51" spans="2:6" ht="12.75">
      <c r="B51" s="1" t="s">
        <v>118</v>
      </c>
      <c r="C51" s="7"/>
      <c r="D51" s="21">
        <f>13643+9+9305</f>
        <v>22957</v>
      </c>
      <c r="E51" s="8"/>
      <c r="F51" s="21">
        <v>20645</v>
      </c>
    </row>
    <row r="52" spans="2:6" ht="12.75">
      <c r="B52" s="1" t="s">
        <v>121</v>
      </c>
      <c r="C52" s="7">
        <v>25</v>
      </c>
      <c r="D52" s="21">
        <v>0</v>
      </c>
      <c r="E52" s="8"/>
      <c r="F52" s="21">
        <v>9</v>
      </c>
    </row>
    <row r="53" spans="2:6" ht="12.75">
      <c r="B53" s="1" t="s">
        <v>126</v>
      </c>
      <c r="C53" s="7">
        <v>29</v>
      </c>
      <c r="D53" s="21">
        <v>1200</v>
      </c>
      <c r="E53" s="8"/>
      <c r="F53" s="21">
        <v>2700</v>
      </c>
    </row>
    <row r="54" spans="2:6" ht="12.75">
      <c r="B54" s="1" t="s">
        <v>89</v>
      </c>
      <c r="C54" s="7">
        <v>24</v>
      </c>
      <c r="D54" s="21">
        <v>12647</v>
      </c>
      <c r="E54" s="8"/>
      <c r="F54" s="21">
        <v>2124</v>
      </c>
    </row>
    <row r="55" spans="2:6" ht="12.75">
      <c r="B55" s="1" t="s">
        <v>81</v>
      </c>
      <c r="D55" s="21">
        <v>593</v>
      </c>
      <c r="E55" s="8"/>
      <c r="F55" s="21">
        <v>1403</v>
      </c>
    </row>
    <row r="56" spans="4:6" ht="12.75">
      <c r="D56" s="21"/>
      <c r="E56" s="8"/>
      <c r="F56" s="21"/>
    </row>
    <row r="57" spans="4:6" ht="12.75">
      <c r="D57" s="27">
        <f>SUM(D51:D56)</f>
        <v>37397</v>
      </c>
      <c r="E57" s="8"/>
      <c r="F57" s="27">
        <f>SUM(F51:F56)</f>
        <v>26881</v>
      </c>
    </row>
    <row r="58" spans="4:6" ht="12.75">
      <c r="D58" s="8"/>
      <c r="E58" s="8"/>
      <c r="F58" s="8"/>
    </row>
    <row r="59" spans="2:6" ht="12.75">
      <c r="B59" s="3" t="s">
        <v>112</v>
      </c>
      <c r="D59" s="8">
        <f>+D48+D57</f>
        <v>43631</v>
      </c>
      <c r="E59" s="8"/>
      <c r="F59" s="8">
        <f>+F48+F57</f>
        <v>35716</v>
      </c>
    </row>
    <row r="60" spans="4:6" ht="12.75">
      <c r="D60" s="8"/>
      <c r="E60" s="8"/>
      <c r="F60" s="8"/>
    </row>
    <row r="61" spans="2:6" ht="13.5" thickBot="1">
      <c r="B61" s="3" t="s">
        <v>82</v>
      </c>
      <c r="D61" s="12">
        <f>+D42+D59</f>
        <v>156800</v>
      </c>
      <c r="E61" s="8"/>
      <c r="F61" s="12">
        <f>+F42+F59</f>
        <v>138218</v>
      </c>
    </row>
    <row r="62" spans="4:6" ht="12.75">
      <c r="D62" s="8"/>
      <c r="E62" s="8"/>
      <c r="F62" s="8"/>
    </row>
    <row r="63" spans="2:3" ht="12.75">
      <c r="B63" s="3" t="s">
        <v>113</v>
      </c>
      <c r="C63" s="3"/>
    </row>
    <row r="64" spans="2:3" ht="12.75">
      <c r="B64" s="3" t="s">
        <v>114</v>
      </c>
      <c r="C64" s="3"/>
    </row>
  </sheetData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16">
      <selection activeCell="C48" sqref="C48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135</v>
      </c>
      <c r="C4" s="3"/>
    </row>
    <row r="5" spans="2:3" ht="12.75">
      <c r="B5" s="3"/>
      <c r="C5" s="3"/>
    </row>
    <row r="6" spans="2:3" ht="12.75">
      <c r="B6" s="3" t="s">
        <v>136</v>
      </c>
      <c r="C6" s="3"/>
    </row>
    <row r="8" spans="4:7" ht="12.75">
      <c r="D8" s="14" t="s">
        <v>59</v>
      </c>
      <c r="E8" s="14"/>
      <c r="F8" s="14" t="s">
        <v>60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137</v>
      </c>
      <c r="E13" s="23" t="s">
        <v>138</v>
      </c>
      <c r="F13" s="23" t="s">
        <v>137</v>
      </c>
      <c r="G13" s="23" t="s">
        <v>138</v>
      </c>
    </row>
    <row r="14" spans="3:7" ht="12.75">
      <c r="C14" s="7" t="s">
        <v>61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62155</v>
      </c>
      <c r="E15" s="8">
        <v>54693</v>
      </c>
      <c r="F15" s="8">
        <v>260983</v>
      </c>
      <c r="G15" s="8">
        <v>218850</v>
      </c>
    </row>
    <row r="16" spans="2:7" ht="12.75">
      <c r="B16" s="1" t="s">
        <v>27</v>
      </c>
      <c r="D16" s="13">
        <v>-55631</v>
      </c>
      <c r="E16" s="13">
        <v>-47686</v>
      </c>
      <c r="F16" s="13">
        <v>-217026</v>
      </c>
      <c r="G16" s="13">
        <v>-185606</v>
      </c>
    </row>
    <row r="17" spans="2:7" ht="12.75">
      <c r="B17" s="3" t="s">
        <v>28</v>
      </c>
      <c r="C17" s="3"/>
      <c r="D17" s="8">
        <f>SUM(D15:D16)</f>
        <v>6524</v>
      </c>
      <c r="E17" s="8">
        <f>SUM(E15:E16)</f>
        <v>7007</v>
      </c>
      <c r="F17" s="8">
        <f>SUM(F15:F16)</f>
        <v>43957</v>
      </c>
      <c r="G17" s="8">
        <f>SUM(G15:G16)</f>
        <v>33244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132</v>
      </c>
      <c r="C19" s="3"/>
      <c r="D19" s="8"/>
      <c r="E19" s="8"/>
      <c r="F19" s="8"/>
      <c r="G19" s="8"/>
    </row>
    <row r="20" spans="2:7" ht="12.75">
      <c r="B20" s="1" t="s">
        <v>123</v>
      </c>
      <c r="C20" s="7">
        <v>25</v>
      </c>
      <c r="D20" s="8">
        <v>326</v>
      </c>
      <c r="E20" s="8">
        <v>0</v>
      </c>
      <c r="F20" s="8">
        <v>326</v>
      </c>
      <c r="G20" s="8">
        <v>0</v>
      </c>
    </row>
    <row r="21" spans="2:7" ht="12.75">
      <c r="B21" s="1" t="s">
        <v>117</v>
      </c>
      <c r="D21" s="8">
        <v>1118</v>
      </c>
      <c r="E21" s="8">
        <v>6734</v>
      </c>
      <c r="F21" s="8">
        <v>1273</v>
      </c>
      <c r="G21" s="8">
        <v>12275</v>
      </c>
    </row>
    <row r="22" spans="2:7" ht="12.75">
      <c r="B22" s="1" t="s">
        <v>29</v>
      </c>
      <c r="D22" s="8">
        <v>-7062</v>
      </c>
      <c r="E22" s="8">
        <v>-12153</v>
      </c>
      <c r="F22" s="8">
        <v>-21449</v>
      </c>
      <c r="G22" s="8">
        <v>-24103</v>
      </c>
    </row>
    <row r="23" spans="4:7" ht="12.75">
      <c r="D23" s="13"/>
      <c r="E23" s="13"/>
      <c r="F23" s="13"/>
      <c r="G23" s="13"/>
    </row>
    <row r="24" spans="2:7" ht="12.75">
      <c r="B24" s="3" t="s">
        <v>133</v>
      </c>
      <c r="C24" s="7">
        <v>9</v>
      </c>
      <c r="D24" s="8">
        <f>SUM(D17:D23)</f>
        <v>906</v>
      </c>
      <c r="E24" s="8">
        <f>SUM(E17:E23)</f>
        <v>1588</v>
      </c>
      <c r="F24" s="8">
        <f>SUM(F17:F23)</f>
        <v>24107</v>
      </c>
      <c r="G24" s="8">
        <f>SUM(G17:G23)</f>
        <v>21416</v>
      </c>
    </row>
    <row r="25" spans="2:7" ht="12.75">
      <c r="B25" s="1" t="s">
        <v>30</v>
      </c>
      <c r="D25" s="8">
        <v>-147</v>
      </c>
      <c r="E25" s="8">
        <v>-54</v>
      </c>
      <c r="F25" s="8">
        <v>-509</v>
      </c>
      <c r="G25" s="8">
        <v>-383</v>
      </c>
    </row>
    <row r="26" spans="4:7" ht="12.75">
      <c r="D26" s="13"/>
      <c r="E26" s="13"/>
      <c r="F26" s="13"/>
      <c r="G26" s="13"/>
    </row>
    <row r="27" spans="2:7" ht="12.75">
      <c r="B27" s="3" t="s">
        <v>134</v>
      </c>
      <c r="C27" s="3"/>
      <c r="D27" s="8">
        <f>SUM(D24:D26)</f>
        <v>759</v>
      </c>
      <c r="E27" s="8">
        <f>SUM(E24:E26)</f>
        <v>1534</v>
      </c>
      <c r="F27" s="8">
        <f>SUM(F24:F26)</f>
        <v>23598</v>
      </c>
      <c r="G27" s="8">
        <f>SUM(G24:G26)</f>
        <v>21033</v>
      </c>
    </row>
    <row r="28" spans="2:7" ht="12.75">
      <c r="B28" s="1" t="s">
        <v>31</v>
      </c>
      <c r="C28" s="7">
        <v>20</v>
      </c>
      <c r="D28" s="8">
        <v>-124</v>
      </c>
      <c r="E28" s="8">
        <v>-306</v>
      </c>
      <c r="F28" s="8">
        <v>-5731</v>
      </c>
      <c r="G28" s="8">
        <v>-4847</v>
      </c>
    </row>
    <row r="29" spans="4:7" ht="12.75">
      <c r="D29" s="13"/>
      <c r="E29" s="13"/>
      <c r="F29" s="13"/>
      <c r="G29" s="13"/>
    </row>
    <row r="30" spans="2:7" ht="13.5" thickBot="1">
      <c r="B30" s="3" t="s">
        <v>65</v>
      </c>
      <c r="D30" s="17">
        <f>+D27+D28</f>
        <v>635</v>
      </c>
      <c r="E30" s="17">
        <f>+E27+E28</f>
        <v>1228</v>
      </c>
      <c r="F30" s="17">
        <f>+F27+F28</f>
        <v>17867</v>
      </c>
      <c r="G30" s="17">
        <f>+G27+G28</f>
        <v>16186</v>
      </c>
    </row>
    <row r="31" spans="4:7" ht="13.5" thickTop="1">
      <c r="D31" s="8"/>
      <c r="E31" s="8"/>
      <c r="F31" s="8"/>
      <c r="G31" s="8"/>
    </row>
    <row r="32" spans="2:7" ht="12.75">
      <c r="B32" s="3" t="s">
        <v>99</v>
      </c>
      <c r="D32" s="8">
        <v>0</v>
      </c>
      <c r="E32" s="8">
        <v>0</v>
      </c>
      <c r="F32" s="8">
        <v>0</v>
      </c>
      <c r="G32" s="8">
        <v>0</v>
      </c>
    </row>
    <row r="33" spans="4:7" ht="12.75">
      <c r="D33" s="8"/>
      <c r="E33" s="8"/>
      <c r="F33" s="8"/>
      <c r="G33" s="8"/>
    </row>
    <row r="34" spans="2:7" ht="13.5" thickBot="1">
      <c r="B34" s="3" t="s">
        <v>100</v>
      </c>
      <c r="D34" s="17">
        <f>+D30+D32</f>
        <v>635</v>
      </c>
      <c r="E34" s="17">
        <f>+E30+E32</f>
        <v>1228</v>
      </c>
      <c r="F34" s="17">
        <f>+F30+F32</f>
        <v>17867</v>
      </c>
      <c r="G34" s="17">
        <f>+G30+G32</f>
        <v>16186</v>
      </c>
    </row>
    <row r="35" spans="4:7" ht="13.5" thickTop="1">
      <c r="D35" s="8"/>
      <c r="E35" s="8"/>
      <c r="F35" s="8"/>
      <c r="G35" s="8"/>
    </row>
    <row r="36" spans="2:7" ht="12.75">
      <c r="B36" s="1" t="s">
        <v>93</v>
      </c>
      <c r="D36" s="8"/>
      <c r="E36" s="8"/>
      <c r="F36" s="8"/>
      <c r="G36" s="8"/>
    </row>
    <row r="37" spans="2:7" ht="12.75">
      <c r="B37" s="1" t="s">
        <v>102</v>
      </c>
      <c r="D37" s="8">
        <f>+D30</f>
        <v>635</v>
      </c>
      <c r="E37" s="8">
        <f>+E30</f>
        <v>1228</v>
      </c>
      <c r="F37" s="8">
        <f>+F30</f>
        <v>17867</v>
      </c>
      <c r="G37" s="8">
        <f>+G30</f>
        <v>16186</v>
      </c>
    </row>
    <row r="38" spans="2:7" ht="12.75">
      <c r="B38" s="1" t="s">
        <v>94</v>
      </c>
      <c r="D38" s="8">
        <v>0</v>
      </c>
      <c r="E38" s="8">
        <v>0</v>
      </c>
      <c r="F38" s="8">
        <v>0</v>
      </c>
      <c r="G38" s="8">
        <v>0</v>
      </c>
    </row>
    <row r="39" spans="4:7" ht="13.5" thickBot="1">
      <c r="D39" s="17">
        <f>SUM(D37:D38)</f>
        <v>635</v>
      </c>
      <c r="E39" s="17">
        <f>SUM(E37:E38)</f>
        <v>1228</v>
      </c>
      <c r="F39" s="17">
        <f>SUM(F37:F38)</f>
        <v>17867</v>
      </c>
      <c r="G39" s="17">
        <f>SUM(G37:G38)</f>
        <v>16186</v>
      </c>
    </row>
    <row r="40" spans="4:7" ht="13.5" thickTop="1">
      <c r="D40" s="8"/>
      <c r="E40" s="8"/>
      <c r="F40" s="8"/>
      <c r="G40" s="8"/>
    </row>
    <row r="41" spans="2:7" ht="12.75">
      <c r="B41" s="1" t="s">
        <v>101</v>
      </c>
      <c r="D41" s="8"/>
      <c r="E41" s="8"/>
      <c r="F41" s="8"/>
      <c r="G41" s="8"/>
    </row>
    <row r="42" spans="2:7" ht="12.75">
      <c r="B42" s="1" t="s">
        <v>102</v>
      </c>
      <c r="D42" s="8">
        <f>+D34</f>
        <v>635</v>
      </c>
      <c r="E42" s="8">
        <f>+E37</f>
        <v>1228</v>
      </c>
      <c r="F42" s="8">
        <f>+F37</f>
        <v>17867</v>
      </c>
      <c r="G42" s="8">
        <f>+G37</f>
        <v>16186</v>
      </c>
    </row>
    <row r="43" spans="2:7" ht="12.75">
      <c r="B43" s="1" t="s">
        <v>94</v>
      </c>
      <c r="D43" s="8">
        <v>0</v>
      </c>
      <c r="E43" s="8">
        <v>0</v>
      </c>
      <c r="F43" s="8">
        <v>0</v>
      </c>
      <c r="G43" s="8"/>
    </row>
    <row r="44" spans="4:7" ht="13.5" thickBot="1">
      <c r="D44" s="17">
        <f>SUM(D42:D43)</f>
        <v>635</v>
      </c>
      <c r="E44" s="17">
        <f>SUM(E42:E43)</f>
        <v>1228</v>
      </c>
      <c r="F44" s="17">
        <f>SUM(F42:F43)</f>
        <v>17867</v>
      </c>
      <c r="G44" s="17">
        <f>SUM(G42:G43)</f>
        <v>16186</v>
      </c>
    </row>
    <row r="45" spans="4:7" ht="13.5" thickTop="1">
      <c r="D45" s="21"/>
      <c r="E45" s="21"/>
      <c r="F45" s="21"/>
      <c r="G45" s="21"/>
    </row>
    <row r="46" spans="2:7" ht="12.75">
      <c r="B46" s="3" t="s">
        <v>103</v>
      </c>
      <c r="D46" s="8"/>
      <c r="E46" s="8"/>
      <c r="F46" s="8"/>
      <c r="G46" s="8"/>
    </row>
    <row r="47" spans="2:7" ht="12.75">
      <c r="B47" s="1" t="s">
        <v>66</v>
      </c>
      <c r="C47" s="7">
        <v>30</v>
      </c>
      <c r="D47" s="28">
        <f>+D37/60000*100</f>
        <v>1.0583333333333333</v>
      </c>
      <c r="E47" s="28">
        <f>+E37/60000*100</f>
        <v>2.046666666666667</v>
      </c>
      <c r="F47" s="28">
        <f>+F37/60000*100</f>
        <v>29.778333333333336</v>
      </c>
      <c r="G47" s="28">
        <f>+G37/60000*100</f>
        <v>26.976666666666667</v>
      </c>
    </row>
    <row r="48" spans="2:8" ht="12.75">
      <c r="B48" s="1" t="s">
        <v>67</v>
      </c>
      <c r="C48" s="3"/>
      <c r="D48" s="28">
        <v>0</v>
      </c>
      <c r="E48" s="28">
        <v>0</v>
      </c>
      <c r="F48" s="28">
        <v>0</v>
      </c>
      <c r="G48" s="28">
        <v>0</v>
      </c>
      <c r="H48" s="8"/>
    </row>
    <row r="49" spans="4:7" ht="12.75">
      <c r="D49" s="13"/>
      <c r="E49" s="13"/>
      <c r="F49" s="13"/>
      <c r="G49" s="13"/>
    </row>
    <row r="50" spans="3:7" ht="13.5" thickBot="1">
      <c r="C50" s="7"/>
      <c r="D50" s="29">
        <f>SUM(D47:D49)</f>
        <v>1.0583333333333333</v>
      </c>
      <c r="E50" s="29">
        <f>SUM(E47:E49)</f>
        <v>2.046666666666667</v>
      </c>
      <c r="F50" s="29">
        <f>SUM(F47:F49)</f>
        <v>29.778333333333336</v>
      </c>
      <c r="G50" s="29">
        <f>SUM(G47:G49)</f>
        <v>26.976666666666667</v>
      </c>
    </row>
    <row r="51" spans="4:7" ht="13.5" thickTop="1">
      <c r="D51" s="8"/>
      <c r="E51" s="8"/>
      <c r="F51" s="8"/>
      <c r="G51" s="8"/>
    </row>
    <row r="53" spans="2:3" ht="12.75">
      <c r="B53" s="3" t="s">
        <v>104</v>
      </c>
      <c r="C53" s="3"/>
    </row>
    <row r="54" spans="2:3" ht="12.75">
      <c r="B54" s="3" t="s">
        <v>105</v>
      </c>
      <c r="C54" s="3"/>
    </row>
  </sheetData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4"/>
  <sheetViews>
    <sheetView workbookViewId="0" topLeftCell="A1">
      <selection activeCell="F28" sqref="F28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141</v>
      </c>
    </row>
    <row r="5" ht="12.75">
      <c r="B5" s="3"/>
    </row>
    <row r="6" spans="3:8" ht="12.75">
      <c r="C6" s="31" t="s">
        <v>144</v>
      </c>
      <c r="H6" s="7"/>
    </row>
    <row r="7" spans="3:8" ht="12.75">
      <c r="C7" s="31"/>
      <c r="D7" s="32" t="s">
        <v>106</v>
      </c>
      <c r="F7" s="7" t="s">
        <v>107</v>
      </c>
      <c r="H7" s="7" t="s">
        <v>96</v>
      </c>
    </row>
    <row r="8" spans="3:9" ht="12.75">
      <c r="C8" s="7" t="s">
        <v>33</v>
      </c>
      <c r="D8" s="7" t="s">
        <v>33</v>
      </c>
      <c r="E8" s="7" t="s">
        <v>63</v>
      </c>
      <c r="F8" s="7" t="s">
        <v>36</v>
      </c>
      <c r="G8" s="7"/>
      <c r="H8" s="7" t="s">
        <v>97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64</v>
      </c>
      <c r="F9" s="7" t="s">
        <v>37</v>
      </c>
      <c r="G9" s="7" t="s">
        <v>38</v>
      </c>
      <c r="H9" s="7" t="s">
        <v>84</v>
      </c>
      <c r="I9" s="7" t="s">
        <v>85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95</v>
      </c>
      <c r="C12" s="8">
        <v>60000</v>
      </c>
      <c r="D12" s="8">
        <v>1433</v>
      </c>
      <c r="E12" s="8">
        <v>3641</v>
      </c>
      <c r="F12" s="8">
        <v>37250</v>
      </c>
      <c r="G12" s="8">
        <f>SUM(C12:F12)</f>
        <v>102324</v>
      </c>
      <c r="H12" s="18">
        <v>187</v>
      </c>
      <c r="I12" s="8">
        <f>SUM(G12:H12)</f>
        <v>102511</v>
      </c>
    </row>
    <row r="13" spans="2:9" ht="12.75">
      <c r="B13" s="1" t="s">
        <v>122</v>
      </c>
      <c r="C13" s="13">
        <v>0</v>
      </c>
      <c r="D13" s="13">
        <v>0</v>
      </c>
      <c r="E13" s="13">
        <v>0</v>
      </c>
      <c r="F13" s="13">
        <v>-9</v>
      </c>
      <c r="G13" s="13">
        <f>SUM(C13:F13)</f>
        <v>-9</v>
      </c>
      <c r="H13" s="13">
        <v>0</v>
      </c>
      <c r="I13" s="13">
        <f>SUM(G13:H13)</f>
        <v>-9</v>
      </c>
    </row>
    <row r="14" spans="2:9" ht="12.75">
      <c r="B14" s="1" t="s">
        <v>120</v>
      </c>
      <c r="C14" s="8">
        <f>SUM(C12:C13)</f>
        <v>60000</v>
      </c>
      <c r="D14" s="8">
        <f aca="true" t="shared" si="0" ref="D14:I14">SUM(D12:D13)</f>
        <v>1433</v>
      </c>
      <c r="E14" s="8">
        <f t="shared" si="0"/>
        <v>3641</v>
      </c>
      <c r="F14" s="8">
        <f t="shared" si="0"/>
        <v>37241</v>
      </c>
      <c r="G14" s="8">
        <f t="shared" si="0"/>
        <v>102315</v>
      </c>
      <c r="H14" s="8">
        <f t="shared" si="0"/>
        <v>187</v>
      </c>
      <c r="I14" s="8">
        <f t="shared" si="0"/>
        <v>102502</v>
      </c>
    </row>
    <row r="15" spans="3:7" ht="12.75">
      <c r="C15" s="8"/>
      <c r="D15" s="8"/>
      <c r="E15" s="8"/>
      <c r="F15" s="8"/>
      <c r="G15" s="8"/>
    </row>
    <row r="16" spans="2:9" ht="12.75">
      <c r="B16" s="1" t="s">
        <v>100</v>
      </c>
      <c r="C16" s="8">
        <v>0</v>
      </c>
      <c r="D16" s="8">
        <v>0</v>
      </c>
      <c r="E16" s="8">
        <v>0</v>
      </c>
      <c r="F16" s="8">
        <f>+'P &amp; L'!F34</f>
        <v>17867</v>
      </c>
      <c r="G16" s="8">
        <f>SUM(C16:F16)</f>
        <v>17867</v>
      </c>
      <c r="H16" s="35">
        <v>0</v>
      </c>
      <c r="I16" s="8">
        <f>SUM(G16:H16)</f>
        <v>17867</v>
      </c>
    </row>
    <row r="17" spans="3:9" ht="12.75">
      <c r="C17" s="8"/>
      <c r="D17" s="8"/>
      <c r="E17" s="8"/>
      <c r="F17" s="8"/>
      <c r="G17" s="8"/>
      <c r="H17" s="35"/>
      <c r="I17" s="8"/>
    </row>
    <row r="18" spans="2:9" ht="12.75">
      <c r="B18" s="1" t="s">
        <v>125</v>
      </c>
      <c r="C18" s="8">
        <v>0</v>
      </c>
      <c r="D18" s="8">
        <v>0</v>
      </c>
      <c r="E18" s="8">
        <v>0</v>
      </c>
      <c r="F18" s="8">
        <f>-2700-1800-1500-1200</f>
        <v>-7200</v>
      </c>
      <c r="G18" s="8">
        <f>SUM(C18:F18)</f>
        <v>-7200</v>
      </c>
      <c r="H18" s="35">
        <v>0</v>
      </c>
      <c r="I18" s="8">
        <f>SUM(G18:H18)</f>
        <v>-7200</v>
      </c>
    </row>
    <row r="19" spans="3:9" ht="12.75">
      <c r="C19" s="8"/>
      <c r="D19" s="8"/>
      <c r="E19" s="8"/>
      <c r="F19" s="8"/>
      <c r="G19" s="8"/>
      <c r="I19" s="8"/>
    </row>
    <row r="20" spans="2:9" ht="13.5" thickBot="1">
      <c r="B20" s="1" t="s">
        <v>142</v>
      </c>
      <c r="C20" s="17">
        <f aca="true" t="shared" si="1" ref="C20:I20">SUM(C14:C19)</f>
        <v>60000</v>
      </c>
      <c r="D20" s="17">
        <f t="shared" si="1"/>
        <v>1433</v>
      </c>
      <c r="E20" s="17">
        <f t="shared" si="1"/>
        <v>3641</v>
      </c>
      <c r="F20" s="17">
        <f t="shared" si="1"/>
        <v>47908</v>
      </c>
      <c r="G20" s="17">
        <f t="shared" si="1"/>
        <v>112982</v>
      </c>
      <c r="H20" s="17">
        <f t="shared" si="1"/>
        <v>187</v>
      </c>
      <c r="I20" s="17">
        <f t="shared" si="1"/>
        <v>113169</v>
      </c>
    </row>
    <row r="21" spans="3:7" ht="13.5" thickTop="1">
      <c r="C21" s="8"/>
      <c r="D21" s="8"/>
      <c r="E21" s="8"/>
      <c r="F21" s="8"/>
      <c r="G21" s="8"/>
    </row>
    <row r="22" spans="3:7" ht="12.75">
      <c r="C22" s="8"/>
      <c r="D22" s="8"/>
      <c r="E22" s="8"/>
      <c r="F22" s="8"/>
      <c r="G22" s="8"/>
    </row>
    <row r="23" spans="2:9" ht="12.75">
      <c r="B23" s="1" t="s">
        <v>83</v>
      </c>
      <c r="C23" s="8">
        <v>60000</v>
      </c>
      <c r="D23" s="8">
        <v>1433</v>
      </c>
      <c r="E23" s="8">
        <v>2228</v>
      </c>
      <c r="F23" s="8">
        <v>26123</v>
      </c>
      <c r="G23" s="8">
        <f>SUM(C23:F23)</f>
        <v>89784</v>
      </c>
      <c r="H23" s="8">
        <v>0</v>
      </c>
      <c r="I23" s="8">
        <f>+G23+H23</f>
        <v>89784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100</v>
      </c>
      <c r="C25" s="8">
        <v>0</v>
      </c>
      <c r="D25" s="8">
        <v>0</v>
      </c>
      <c r="E25" s="8">
        <v>0</v>
      </c>
      <c r="F25" s="8">
        <v>16227</v>
      </c>
      <c r="G25" s="8">
        <f>SUM(C25:F25)</f>
        <v>16227</v>
      </c>
      <c r="H25" s="8">
        <v>0</v>
      </c>
      <c r="I25" s="8">
        <f>+G25+H25</f>
        <v>16227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52</v>
      </c>
      <c r="C27" s="8"/>
      <c r="D27" s="8"/>
      <c r="E27" s="8"/>
      <c r="F27" s="8">
        <v>-5100</v>
      </c>
      <c r="G27" s="8">
        <f>SUM(C27:F27)</f>
        <v>-5100</v>
      </c>
      <c r="H27" s="8">
        <v>0</v>
      </c>
      <c r="I27" s="8">
        <f>+G27+H27</f>
        <v>-5100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2.75">
      <c r="B29" s="1" t="s">
        <v>130</v>
      </c>
      <c r="C29" s="8"/>
      <c r="D29" s="8"/>
      <c r="E29" s="8">
        <v>1414</v>
      </c>
      <c r="F29" s="8"/>
      <c r="G29" s="8">
        <f>SUM(C29:F29)</f>
        <v>1414</v>
      </c>
      <c r="H29" s="8"/>
      <c r="I29" s="8"/>
    </row>
    <row r="30" spans="3:9" ht="12.75">
      <c r="C30" s="8"/>
      <c r="D30" s="8"/>
      <c r="E30" s="8"/>
      <c r="F30" s="8"/>
      <c r="G30" s="8"/>
      <c r="H30" s="8"/>
      <c r="I30" s="8"/>
    </row>
    <row r="31" spans="2:9" ht="13.5" thickBot="1">
      <c r="B31" s="1" t="s">
        <v>143</v>
      </c>
      <c r="C31" s="17">
        <f aca="true" t="shared" si="2" ref="C31:I31">SUM(C23:C30)</f>
        <v>60000</v>
      </c>
      <c r="D31" s="17">
        <f t="shared" si="2"/>
        <v>1433</v>
      </c>
      <c r="E31" s="17">
        <f t="shared" si="2"/>
        <v>3642</v>
      </c>
      <c r="F31" s="17">
        <f t="shared" si="2"/>
        <v>37250</v>
      </c>
      <c r="G31" s="17">
        <f t="shared" si="2"/>
        <v>102325</v>
      </c>
      <c r="H31" s="17">
        <f t="shared" si="2"/>
        <v>0</v>
      </c>
      <c r="I31" s="17">
        <f t="shared" si="2"/>
        <v>100911</v>
      </c>
    </row>
    <row r="32" spans="3:7" ht="13.5" thickTop="1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2:7" ht="12.75">
      <c r="B34" s="3" t="s">
        <v>39</v>
      </c>
      <c r="C34" s="8"/>
      <c r="D34" s="8"/>
      <c r="E34" s="8"/>
      <c r="F34" s="8"/>
      <c r="G34" s="8"/>
    </row>
    <row r="35" spans="2:7" ht="12.75">
      <c r="B35" s="3" t="s">
        <v>98</v>
      </c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</sheetData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6"/>
  <sheetViews>
    <sheetView tabSelected="1" workbookViewId="0" topLeftCell="A36">
      <selection activeCell="B38" sqref="B38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145</v>
      </c>
    </row>
    <row r="4" spans="3:5" ht="12.75">
      <c r="C4" s="32" t="s">
        <v>146</v>
      </c>
      <c r="E4" s="7"/>
    </row>
    <row r="5" spans="3:5" ht="12.75">
      <c r="C5" s="7" t="s">
        <v>147</v>
      </c>
      <c r="E5" s="7" t="s">
        <v>148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131</v>
      </c>
      <c r="C8" s="8">
        <v>23598</v>
      </c>
      <c r="E8" s="8">
        <v>21033</v>
      </c>
    </row>
    <row r="9" spans="2:5" ht="12.75">
      <c r="B9" s="1" t="s">
        <v>41</v>
      </c>
      <c r="C9" s="8"/>
      <c r="E9" s="8"/>
    </row>
    <row r="10" spans="2:5" ht="12.75">
      <c r="B10" s="1" t="s">
        <v>90</v>
      </c>
      <c r="C10" s="8">
        <v>3572</v>
      </c>
      <c r="E10" s="8">
        <v>3214</v>
      </c>
    </row>
    <row r="11" spans="2:5" ht="12.75">
      <c r="B11" s="1" t="s">
        <v>42</v>
      </c>
      <c r="C11" s="8">
        <v>509</v>
      </c>
      <c r="E11" s="8">
        <v>383</v>
      </c>
    </row>
    <row r="12" spans="2:5" ht="12.75">
      <c r="B12" s="1" t="s">
        <v>43</v>
      </c>
      <c r="C12" s="8">
        <v>-161</v>
      </c>
      <c r="E12" s="8">
        <v>-252</v>
      </c>
    </row>
    <row r="13" spans="2:5" ht="12.75">
      <c r="B13" s="1" t="s">
        <v>155</v>
      </c>
      <c r="C13" s="8">
        <v>-211</v>
      </c>
      <c r="E13" s="8">
        <v>-178</v>
      </c>
    </row>
    <row r="14" spans="2:5" ht="12.75">
      <c r="B14" s="1" t="s">
        <v>127</v>
      </c>
      <c r="C14" s="8">
        <v>50</v>
      </c>
      <c r="E14" s="8">
        <v>288</v>
      </c>
    </row>
    <row r="15" spans="2:5" ht="12.75">
      <c r="B15" s="1" t="s">
        <v>150</v>
      </c>
      <c r="C15" s="8">
        <v>0</v>
      </c>
      <c r="E15" s="8">
        <v>-343</v>
      </c>
    </row>
    <row r="16" spans="2:5" ht="12.75">
      <c r="B16" s="1" t="s">
        <v>128</v>
      </c>
      <c r="C16" s="8">
        <v>39</v>
      </c>
      <c r="E16" s="8">
        <v>6294</v>
      </c>
    </row>
    <row r="17" spans="2:5" ht="12.75">
      <c r="B17" s="1" t="s">
        <v>149</v>
      </c>
      <c r="C17" s="8">
        <v>0</v>
      </c>
      <c r="E17" s="8">
        <v>2499</v>
      </c>
    </row>
    <row r="18" spans="2:5" ht="12.75">
      <c r="B18" s="1" t="s">
        <v>156</v>
      </c>
      <c r="C18" s="8">
        <v>351</v>
      </c>
      <c r="E18" s="8">
        <v>46</v>
      </c>
    </row>
    <row r="19" spans="2:5" ht="12.75">
      <c r="B19" s="1" t="s">
        <v>151</v>
      </c>
      <c r="C19" s="8">
        <v>0</v>
      </c>
      <c r="E19" s="8">
        <v>179</v>
      </c>
    </row>
    <row r="20" spans="2:5" ht="12.75">
      <c r="B20" s="1" t="s">
        <v>124</v>
      </c>
      <c r="C20" s="8">
        <v>-326</v>
      </c>
      <c r="E20" s="8"/>
    </row>
    <row r="21" spans="3:5" ht="12.75">
      <c r="C21" s="13"/>
      <c r="E21" s="13"/>
    </row>
    <row r="22" spans="2:5" ht="12.75">
      <c r="B22" s="1" t="s">
        <v>44</v>
      </c>
      <c r="C22" s="8">
        <f>SUM(C8:C21)</f>
        <v>27421</v>
      </c>
      <c r="E22" s="8">
        <f>SUM(E8:E21)</f>
        <v>33163</v>
      </c>
    </row>
    <row r="23" spans="3:5" ht="12.75">
      <c r="C23" s="8"/>
      <c r="E23" s="8"/>
    </row>
    <row r="24" spans="2:5" ht="12.75">
      <c r="B24" s="1" t="s">
        <v>62</v>
      </c>
      <c r="C24" s="8">
        <v>-12389</v>
      </c>
      <c r="E24" s="8">
        <v>2786</v>
      </c>
    </row>
    <row r="25" spans="2:5" ht="12.75">
      <c r="B25" s="1" t="s">
        <v>157</v>
      </c>
      <c r="C25" s="8">
        <v>-4697</v>
      </c>
      <c r="E25" s="8">
        <v>-8144</v>
      </c>
    </row>
    <row r="26" spans="2:5" ht="12.75">
      <c r="B26" s="1" t="s">
        <v>158</v>
      </c>
      <c r="C26" s="8">
        <v>2303</v>
      </c>
      <c r="E26" s="8">
        <v>8136</v>
      </c>
    </row>
    <row r="27" spans="3:5" ht="12.75">
      <c r="C27" s="13"/>
      <c r="E27" s="13"/>
    </row>
    <row r="28" spans="2:5" ht="12.75">
      <c r="B28" s="1" t="s">
        <v>159</v>
      </c>
      <c r="C28" s="8">
        <f>SUM(C22:C27)</f>
        <v>12638</v>
      </c>
      <c r="D28" s="8"/>
      <c r="E28" s="8">
        <f>SUM(E22:E27)</f>
        <v>35941</v>
      </c>
    </row>
    <row r="29" spans="3:5" ht="12.75">
      <c r="C29" s="8"/>
      <c r="E29" s="8"/>
    </row>
    <row r="30" spans="2:5" ht="12.75">
      <c r="B30" s="1" t="s">
        <v>45</v>
      </c>
      <c r="C30" s="8">
        <v>-509</v>
      </c>
      <c r="E30" s="8">
        <v>-383</v>
      </c>
    </row>
    <row r="31" spans="2:5" ht="12.75">
      <c r="B31" s="1" t="s">
        <v>43</v>
      </c>
      <c r="C31" s="8">
        <v>161</v>
      </c>
      <c r="E31" s="8">
        <v>242</v>
      </c>
    </row>
    <row r="32" spans="2:5" ht="12.75">
      <c r="B32" s="1" t="s">
        <v>46</v>
      </c>
      <c r="C32" s="8">
        <v>-5997</v>
      </c>
      <c r="E32" s="8">
        <v>-3217</v>
      </c>
    </row>
    <row r="33" spans="2:5" ht="12.75">
      <c r="B33" s="1" t="s">
        <v>129</v>
      </c>
      <c r="C33" s="8">
        <v>0</v>
      </c>
      <c r="E33" s="8">
        <v>150</v>
      </c>
    </row>
    <row r="34" spans="3:5" ht="12.75">
      <c r="C34" s="13"/>
      <c r="E34" s="13"/>
    </row>
    <row r="35" spans="2:5" ht="12.75">
      <c r="B35" s="1" t="s">
        <v>160</v>
      </c>
      <c r="C35" s="8">
        <f>SUM(C28:C34)</f>
        <v>6293</v>
      </c>
      <c r="E35" s="8">
        <f>SUM(E28:E34)</f>
        <v>32733</v>
      </c>
    </row>
    <row r="36" spans="3:5" ht="12.75">
      <c r="C36" s="8"/>
      <c r="E36" s="8"/>
    </row>
    <row r="37" spans="2:5" ht="12.75">
      <c r="B37" s="3" t="s">
        <v>47</v>
      </c>
      <c r="C37" s="8"/>
      <c r="E37" s="8"/>
    </row>
    <row r="38" spans="3:5" ht="12.75">
      <c r="C38" s="8"/>
      <c r="E38" s="18"/>
    </row>
    <row r="39" spans="2:5" ht="12.75">
      <c r="B39" s="1" t="s">
        <v>48</v>
      </c>
      <c r="C39" s="9">
        <v>-14898</v>
      </c>
      <c r="D39" s="8"/>
      <c r="E39" s="9">
        <v>-8717</v>
      </c>
    </row>
    <row r="40" spans="2:5" ht="12.75">
      <c r="B40" s="1" t="s">
        <v>119</v>
      </c>
      <c r="C40" s="10">
        <v>147</v>
      </c>
      <c r="D40" s="8"/>
      <c r="E40" s="34">
        <v>1616</v>
      </c>
    </row>
    <row r="41" spans="2:5" ht="12.75">
      <c r="B41" s="1" t="s">
        <v>49</v>
      </c>
      <c r="C41" s="10">
        <v>354</v>
      </c>
      <c r="D41" s="8"/>
      <c r="E41" s="33">
        <v>653</v>
      </c>
    </row>
    <row r="42" spans="2:5" ht="12.75">
      <c r="B42" s="1" t="s">
        <v>154</v>
      </c>
      <c r="C42" s="10">
        <v>0</v>
      </c>
      <c r="D42" s="8"/>
      <c r="E42" s="33">
        <v>140</v>
      </c>
    </row>
    <row r="43" spans="3:5" ht="12.75">
      <c r="C43" s="19"/>
      <c r="D43" s="8"/>
      <c r="E43" s="19"/>
    </row>
    <row r="44" spans="2:5" ht="12.75">
      <c r="B44" s="1" t="s">
        <v>50</v>
      </c>
      <c r="C44" s="8">
        <f>SUM(C39:C43)</f>
        <v>-14397</v>
      </c>
      <c r="E44" s="8">
        <f>SUM(E39:E43)</f>
        <v>-6308</v>
      </c>
    </row>
    <row r="45" spans="3:5" ht="12.75">
      <c r="C45" s="8"/>
      <c r="E45" s="18"/>
    </row>
    <row r="46" spans="2:5" ht="12.75">
      <c r="B46" s="3" t="s">
        <v>51</v>
      </c>
      <c r="C46" s="8"/>
      <c r="E46" s="18"/>
    </row>
    <row r="47" spans="3:5" ht="12.75">
      <c r="C47" s="8"/>
      <c r="E47" s="18"/>
    </row>
    <row r="48" spans="2:5" ht="12.75">
      <c r="B48" s="1" t="s">
        <v>161</v>
      </c>
      <c r="C48" s="9">
        <v>9992</v>
      </c>
      <c r="D48" s="8"/>
      <c r="E48" s="9">
        <v>-11089</v>
      </c>
    </row>
    <row r="49" spans="2:5" ht="12.75">
      <c r="B49" s="1" t="s">
        <v>92</v>
      </c>
      <c r="C49" s="10">
        <v>-3719</v>
      </c>
      <c r="D49" s="8"/>
      <c r="E49" s="10">
        <v>-439</v>
      </c>
    </row>
    <row r="50" spans="2:5" ht="12.75">
      <c r="B50" s="1" t="s">
        <v>152</v>
      </c>
      <c r="C50" s="10">
        <v>0</v>
      </c>
      <c r="D50" s="8"/>
      <c r="E50" s="10">
        <v>4000</v>
      </c>
    </row>
    <row r="51" spans="2:5" ht="12.75">
      <c r="B51" s="1" t="s">
        <v>153</v>
      </c>
      <c r="C51" s="10">
        <v>0</v>
      </c>
      <c r="D51" s="8"/>
      <c r="E51" s="10">
        <v>-2006</v>
      </c>
    </row>
    <row r="52" spans="2:5" ht="12.75">
      <c r="B52" s="1" t="s">
        <v>52</v>
      </c>
      <c r="C52" s="10">
        <v>-8700</v>
      </c>
      <c r="D52" s="8"/>
      <c r="E52" s="10">
        <v>-2400</v>
      </c>
    </row>
    <row r="53" spans="3:5" ht="12.75">
      <c r="C53" s="19"/>
      <c r="D53" s="8"/>
      <c r="E53" s="19"/>
    </row>
    <row r="54" spans="2:5" ht="12.75">
      <c r="B54" s="1" t="s">
        <v>162</v>
      </c>
      <c r="C54" s="8">
        <f>SUM(C48:C53)</f>
        <v>-2427</v>
      </c>
      <c r="E54" s="8">
        <f>SUM(E48:E53)</f>
        <v>-11934</v>
      </c>
    </row>
    <row r="55" spans="3:5" ht="12.75">
      <c r="C55" s="13"/>
      <c r="E55" s="20"/>
    </row>
    <row r="56" spans="2:5" ht="12.75">
      <c r="B56" s="1" t="s">
        <v>53</v>
      </c>
      <c r="C56" s="8">
        <f>+C35+C44+C54</f>
        <v>-10531</v>
      </c>
      <c r="E56" s="8">
        <f>+E35+E44+E54</f>
        <v>14491</v>
      </c>
    </row>
    <row r="57" spans="3:5" ht="12.75">
      <c r="C57" s="8"/>
      <c r="E57" s="18"/>
    </row>
    <row r="58" spans="2:5" ht="12.75">
      <c r="B58" s="1" t="s">
        <v>54</v>
      </c>
      <c r="C58" s="8">
        <v>28335</v>
      </c>
      <c r="E58" s="18">
        <v>13844</v>
      </c>
    </row>
    <row r="59" spans="3:5" ht="12.75">
      <c r="C59" s="8"/>
      <c r="E59" s="18"/>
    </row>
    <row r="60" spans="2:5" ht="13.5" thickBot="1">
      <c r="B60" s="1" t="s">
        <v>55</v>
      </c>
      <c r="C60" s="17">
        <f>+C56+C58</f>
        <v>17804</v>
      </c>
      <c r="E60" s="17">
        <f>+E56+E58</f>
        <v>28335</v>
      </c>
    </row>
    <row r="61" spans="3:5" ht="13.5" thickTop="1">
      <c r="C61" s="8"/>
      <c r="E61" s="18"/>
    </row>
    <row r="62" spans="2:5" ht="12.75">
      <c r="B62" s="1" t="s">
        <v>56</v>
      </c>
      <c r="C62" s="8"/>
      <c r="E62" s="18"/>
    </row>
    <row r="63" spans="3:5" ht="12.75">
      <c r="C63" s="8"/>
      <c r="E63" s="18"/>
    </row>
    <row r="64" spans="2:5" ht="12.75">
      <c r="B64" s="1" t="s">
        <v>57</v>
      </c>
      <c r="C64" s="8">
        <v>18994</v>
      </c>
      <c r="E64" s="8">
        <v>28672</v>
      </c>
    </row>
    <row r="65" spans="2:5" ht="12.75">
      <c r="B65" s="1" t="s">
        <v>58</v>
      </c>
      <c r="C65" s="13">
        <v>-1190</v>
      </c>
      <c r="E65" s="13">
        <v>-337</v>
      </c>
    </row>
    <row r="66" spans="3:5" ht="13.5" thickBot="1">
      <c r="C66" s="17">
        <f>SUM(C64:C65)</f>
        <v>17804</v>
      </c>
      <c r="E66" s="17">
        <f>SUM(E64:E65)</f>
        <v>28335</v>
      </c>
    </row>
    <row r="67" spans="3:5" ht="13.5" thickTop="1">
      <c r="C67" s="21"/>
      <c r="E67" s="18"/>
    </row>
    <row r="68" spans="3:5" ht="12.75">
      <c r="C68" s="8"/>
      <c r="E68" s="18"/>
    </row>
    <row r="69" spans="2:5" ht="12.75">
      <c r="B69" s="3" t="s">
        <v>115</v>
      </c>
      <c r="C69" s="8"/>
      <c r="E69" s="18"/>
    </row>
    <row r="70" spans="2:5" ht="12.75">
      <c r="B70" s="3" t="s">
        <v>116</v>
      </c>
      <c r="C70" s="8"/>
      <c r="E70" s="18"/>
    </row>
    <row r="71" spans="3:5" ht="12.75">
      <c r="C71" s="8"/>
      <c r="E71" s="18"/>
    </row>
    <row r="72" spans="3:5" ht="12.75">
      <c r="C72" s="8"/>
      <c r="E72" s="18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6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2:5" ht="12.75">
      <c r="B81" s="24"/>
      <c r="C81" s="21"/>
      <c r="D81" s="24"/>
      <c r="E81" s="25"/>
    </row>
    <row r="82" spans="2:5" ht="12.75">
      <c r="B82" s="24"/>
      <c r="C82" s="21"/>
      <c r="D82" s="24"/>
      <c r="E82" s="25"/>
    </row>
    <row r="83" spans="2:5" ht="12.75">
      <c r="B83" s="24"/>
      <c r="C83" s="21"/>
      <c r="D83" s="24"/>
      <c r="E83" s="25"/>
    </row>
    <row r="84" spans="2:5" ht="12.75">
      <c r="B84" s="24"/>
      <c r="C84" s="21"/>
      <c r="D84" s="24"/>
      <c r="E84" s="25"/>
    </row>
    <row r="85" spans="2:5" ht="12.75">
      <c r="B85" s="24"/>
      <c r="C85" s="21"/>
      <c r="D85" s="24"/>
      <c r="E85" s="25"/>
    </row>
    <row r="86" spans="2:5" ht="12.75">
      <c r="B86" s="24"/>
      <c r="C86" s="21"/>
      <c r="D86" s="24"/>
      <c r="E86" s="25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spans="3:5" ht="12.75">
      <c r="C102" s="8"/>
      <c r="E102" s="18"/>
    </row>
    <row r="103" spans="3:5" ht="12.75">
      <c r="C103" s="8"/>
      <c r="E103" s="18"/>
    </row>
    <row r="104" spans="3:5" ht="12.75">
      <c r="C104" s="8"/>
      <c r="E104" s="18"/>
    </row>
    <row r="105" spans="3:5" ht="12.75">
      <c r="C105" s="8"/>
      <c r="E105" s="18"/>
    </row>
    <row r="106" spans="3:5" ht="12.75">
      <c r="C106" s="8"/>
      <c r="E106" s="18"/>
    </row>
    <row r="107" spans="3:5" ht="12.75">
      <c r="C107" s="8"/>
      <c r="E107" s="1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2011-02-25T02:27:50Z</cp:lastPrinted>
  <dcterms:created xsi:type="dcterms:W3CDTF">1996-10-14T23:33:28Z</dcterms:created>
  <dcterms:modified xsi:type="dcterms:W3CDTF">2011-02-25T02:27:55Z</dcterms:modified>
  <cp:category/>
  <cp:version/>
  <cp:contentType/>
  <cp:contentStatus/>
</cp:coreProperties>
</file>